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8800" windowHeight="11730"/>
  </bookViews>
  <sheets>
    <sheet name="EAEPED_OG" sheetId="1" r:id="rId1"/>
  </sheets>
  <definedNames>
    <definedName name="_xlnm.Print_Area" localSheetId="0">EAEPED_OG!$A$1:$I$170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7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H136" i="1" s="1"/>
  <c r="E137" i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85" i="1" l="1"/>
  <c r="F85" i="1"/>
  <c r="D85" i="1"/>
  <c r="D10" i="1"/>
  <c r="C10" i="1"/>
  <c r="C160" i="1" s="1"/>
  <c r="H85" i="1"/>
  <c r="F10" i="1"/>
  <c r="G10" i="1"/>
  <c r="G160" i="1" s="1"/>
  <c r="H10" i="1"/>
  <c r="E85" i="1"/>
  <c r="E10" i="1"/>
  <c r="F160" i="1" l="1"/>
  <c r="D160" i="1"/>
  <c r="E160" i="1"/>
  <c r="H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<sst xmlns="http://schemas.openxmlformats.org/spreadsheetml/2006/main" count="167" uniqueCount="94">
  <si>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</si>
  <si>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</si>
  <si>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</si>
  <si>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</si>
  <si>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</si>
  <si>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</si>
  <si>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</si>
  <si>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</si>
  <si>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</si>
  <si>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</si>
  <si>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</si>
  <si>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</si>
  <si>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</si>
  <si>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</si>
  <si>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</si>
  <si>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</si>
  <si>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</si>
  <si>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</si>
  <si>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</si>
  <si>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</si>
  <si>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</si>
  <si>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</si>
  <si>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</si>
  <si>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</si>
  <si>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</si>
  <si>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</si>
  <si>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</si>
  <si>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</si>
  <si>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</si>
  <si>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</si>
  <si>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</si>
  <si>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</si>
  <si>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</si>
  <si>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</si>
  <si>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</si>
  <si>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</si>
  <si>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</si>
  <si>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</si>
  <si>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</si>
  <si>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</si>
  <si>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</si>
  <si>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</si>
  <si>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</si>
  <si>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</si>
  <si>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</si>
  <si>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</si>
  <si>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</si>
  <si>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</si>
  <si>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</si>
  <si>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</si>
  <si>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</si>
  <si>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</si>
  <si>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</si>
  <si>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</si>
  <si>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</si>
  <si>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</si>
  <si>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</si>
  <si>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</si>
  <si>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</si>
  <si>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</si>
  <si>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</si>
  <si>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</si>
  <si>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</si>
  <si>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</si>
  <si>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</si>
  <si>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</si>
  <si>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</si>
  <si>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</si>
  <si>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</si>
  <si>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</si>
  <si>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</si>
  <si>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</si>
  <si>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</si>
  <si>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</si>
  <si>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</si>
  <si>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</si>
  <si>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</si>
  <si>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</si>
  <si>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</si>
  <si>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</si>
  <si>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</si>
  <si>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</si>
  <si>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</si>
  <si>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</si>
  <si>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</si>
  <si>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</si>
  <si>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</si>
  <si>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</si>
  <si>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LIC. MIGUEL ÁNGEL LÓPEZ GRANADOS</t>
  </si>
  <si>
    <t>LIC. LOURDES LIZET BLANCO PEREZ</t>
  </si>
  <si>
    <t xml:space="preserve">DIRECTOR EJECUTIVO </t>
  </si>
  <si>
    <t>DIRECTORA FINANCIERA</t>
  </si>
  <si>
    <t>JUNTA MUNICIPAL DE AGUA Y SANEAMIENTO DE CUAUHTEMOC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</si>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</sst>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4" fontId="7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/>
  <dimension ref="B1:R1061"/>
  <sheetViews>
    <sheetView tabSelected="1" view="pageBreakPreview" topLeftCell="A124" zoomScale="60" zoomScaleNormal="90" workbookViewId="0">
      <selection activeCell="L30" sqref="L30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0" t="s">
        <v>92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3" t="s">
        <v>2</v>
      </c>
      <c r="C4" s="44"/>
      <c r="D4" s="44"/>
      <c r="E4" s="44"/>
      <c r="F4" s="44"/>
      <c r="G4" s="44"/>
      <c r="H4" s="45"/>
    </row>
    <row r="5" spans="2:9" x14ac:dyDescent="0.2">
      <c r="B5" s="46" t="s">
        <v>93</v>
      </c>
      <c r="C5" s="47"/>
      <c r="D5" s="47"/>
      <c r="E5" s="47"/>
      <c r="F5" s="47"/>
      <c r="G5" s="47"/>
      <c r="H5" s="48"/>
    </row>
    <row r="6" spans="2:9" ht="15.75" customHeight="1" thickBot="1" x14ac:dyDescent="0.25">
      <c r="B6" s="49" t="s">
        <v>3</v>
      </c>
      <c r="C6" s="50"/>
      <c r="D6" s="50"/>
      <c r="E6" s="50"/>
      <c r="F6" s="50"/>
      <c r="G6" s="50"/>
      <c r="H6" s="51"/>
    </row>
    <row r="7" spans="2:9" ht="24.75" customHeight="1" thickBot="1" x14ac:dyDescent="0.25">
      <c r="B7" s="33" t="s">
        <v>4</v>
      </c>
      <c r="C7" s="35" t="s">
        <v>5</v>
      </c>
      <c r="D7" s="36"/>
      <c r="E7" s="36"/>
      <c r="F7" s="36"/>
      <c r="G7" s="37"/>
      <c r="H7" s="38" t="s">
        <v>6</v>
      </c>
    </row>
    <row r="8" spans="2:9" ht="24.75" thickBot="1" x14ac:dyDescent="0.2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9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243345463</v>
      </c>
      <c r="D10" s="8">
        <f>SUM(D12,D20,D30,D40,D50,D60,D64,D73,D77)</f>
        <v>4600000</v>
      </c>
      <c r="E10" s="24">
        <f t="shared" ref="E10:H10" si="0">SUM(E12,E20,E30,E40,E50,E60,E64,E73,E77)</f>
        <v>247945463</v>
      </c>
      <c r="F10" s="8">
        <f t="shared" si="0"/>
        <v>238954611</v>
      </c>
      <c r="G10" s="8">
        <f t="shared" si="0"/>
        <v>224746556</v>
      </c>
      <c r="H10" s="24">
        <f t="shared" si="0"/>
        <v>8990852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55690375</v>
      </c>
      <c r="D12" s="7">
        <f>SUM(D13:D19)</f>
        <v>0</v>
      </c>
      <c r="E12" s="25">
        <f t="shared" ref="E12:H12" si="1">SUM(E13:E19)</f>
        <v>55690375</v>
      </c>
      <c r="F12" s="7">
        <f t="shared" si="1"/>
        <v>55270196</v>
      </c>
      <c r="G12" s="7">
        <f t="shared" si="1"/>
        <v>52828730</v>
      </c>
      <c r="H12" s="25">
        <f t="shared" si="1"/>
        <v>420179</v>
      </c>
    </row>
    <row r="13" spans="2:9" ht="24" x14ac:dyDescent="0.2">
      <c r="B13" s="10" t="s">
        <v>14</v>
      </c>
      <c r="C13" s="22">
        <v>23514002</v>
      </c>
      <c r="D13" s="22">
        <v>872305</v>
      </c>
      <c r="E13" s="26">
        <f>SUM(C13:D13)</f>
        <v>24386307</v>
      </c>
      <c r="F13" s="23">
        <v>24382179</v>
      </c>
      <c r="G13" s="23">
        <v>24382179</v>
      </c>
      <c r="H13" s="30">
        <f>SUM(E13-F13)</f>
        <v>4128</v>
      </c>
    </row>
    <row r="14" spans="2:9" ht="23.1" customHeight="1" x14ac:dyDescent="0.2">
      <c r="B14" s="10" t="s">
        <v>15</v>
      </c>
      <c r="C14" s="22">
        <v>3956806</v>
      </c>
      <c r="D14" s="22">
        <v>-1211324</v>
      </c>
      <c r="E14" s="26">
        <f t="shared" ref="E14:E79" si="2">SUM(C14:D14)</f>
        <v>2745482</v>
      </c>
      <c r="F14" s="23">
        <v>2742327</v>
      </c>
      <c r="G14" s="23">
        <v>2742327</v>
      </c>
      <c r="H14" s="30">
        <f t="shared" ref="H14:H79" si="3">SUM(E14-F14)</f>
        <v>3155</v>
      </c>
    </row>
    <row r="15" spans="2:9" x14ac:dyDescent="0.2">
      <c r="B15" s="10" t="s">
        <v>16</v>
      </c>
      <c r="C15" s="22">
        <v>14183121</v>
      </c>
      <c r="D15" s="22">
        <v>600312</v>
      </c>
      <c r="E15" s="26">
        <f t="shared" si="2"/>
        <v>14783433</v>
      </c>
      <c r="F15" s="23">
        <v>14678991</v>
      </c>
      <c r="G15" s="23">
        <v>14398353</v>
      </c>
      <c r="H15" s="30">
        <f t="shared" si="3"/>
        <v>104442</v>
      </c>
    </row>
    <row r="16" spans="2:9" x14ac:dyDescent="0.2">
      <c r="B16" s="10" t="s">
        <v>17</v>
      </c>
      <c r="C16" s="22">
        <v>9388559</v>
      </c>
      <c r="D16" s="22">
        <v>-813669</v>
      </c>
      <c r="E16" s="26">
        <f t="shared" si="2"/>
        <v>8574890</v>
      </c>
      <c r="F16" s="23">
        <v>8344509</v>
      </c>
      <c r="G16" s="23">
        <v>6476322</v>
      </c>
      <c r="H16" s="30">
        <f t="shared" si="3"/>
        <v>230381</v>
      </c>
    </row>
    <row r="17" spans="2:8" x14ac:dyDescent="0.2">
      <c r="B17" s="10" t="s">
        <v>18</v>
      </c>
      <c r="C17" s="22">
        <v>4115592</v>
      </c>
      <c r="D17" s="22">
        <v>203250</v>
      </c>
      <c r="E17" s="26">
        <f t="shared" si="2"/>
        <v>4318842</v>
      </c>
      <c r="F17" s="23">
        <v>4284754</v>
      </c>
      <c r="G17" s="23">
        <v>4284754</v>
      </c>
      <c r="H17" s="30">
        <f t="shared" si="3"/>
        <v>34088</v>
      </c>
    </row>
    <row r="18" spans="2:8" x14ac:dyDescent="0.2">
      <c r="B18" s="10" t="s">
        <v>19</v>
      </c>
      <c r="C18" s="22"/>
      <c r="D18" s="22"/>
      <c r="E18" s="26">
        <f t="shared" si="2"/>
        <v>0</v>
      </c>
      <c r="F18" s="23"/>
      <c r="G18" s="23"/>
      <c r="H18" s="30">
        <f t="shared" si="3"/>
        <v>0</v>
      </c>
    </row>
    <row r="19" spans="2:8" x14ac:dyDescent="0.2">
      <c r="B19" s="10" t="s">
        <v>20</v>
      </c>
      <c r="C19" s="22">
        <v>532295</v>
      </c>
      <c r="D19" s="22">
        <v>349126</v>
      </c>
      <c r="E19" s="26">
        <f t="shared" si="2"/>
        <v>881421</v>
      </c>
      <c r="F19" s="23">
        <v>837436</v>
      </c>
      <c r="G19" s="23">
        <v>544795</v>
      </c>
      <c r="H19" s="30">
        <f t="shared" si="3"/>
        <v>43985</v>
      </c>
    </row>
    <row r="20" spans="2:8" s="9" customFormat="1" ht="24" x14ac:dyDescent="0.2">
      <c r="B20" s="12" t="s">
        <v>21</v>
      </c>
      <c r="C20" s="7">
        <f>SUM(C21:C29)</f>
        <v>40449505</v>
      </c>
      <c r="D20" s="7">
        <f t="shared" ref="D20:H20" si="4">SUM(D21:D29)</f>
        <v>-2000000</v>
      </c>
      <c r="E20" s="25">
        <f t="shared" si="4"/>
        <v>38449505</v>
      </c>
      <c r="F20" s="7">
        <f t="shared" si="4"/>
        <v>32334251</v>
      </c>
      <c r="G20" s="7">
        <f t="shared" si="4"/>
        <v>32055775</v>
      </c>
      <c r="H20" s="25">
        <f t="shared" si="4"/>
        <v>6115254</v>
      </c>
    </row>
    <row r="21" spans="2:8" ht="24" x14ac:dyDescent="0.2">
      <c r="B21" s="10" t="s">
        <v>22</v>
      </c>
      <c r="C21" s="22">
        <v>1987950</v>
      </c>
      <c r="D21" s="22">
        <v>-829354</v>
      </c>
      <c r="E21" s="26">
        <f t="shared" si="2"/>
        <v>1158596</v>
      </c>
      <c r="F21" s="23">
        <v>1030956</v>
      </c>
      <c r="G21" s="23">
        <v>1030956</v>
      </c>
      <c r="H21" s="30">
        <f t="shared" si="3"/>
        <v>127640</v>
      </c>
    </row>
    <row r="22" spans="2:8" x14ac:dyDescent="0.2">
      <c r="B22" s="10" t="s">
        <v>23</v>
      </c>
      <c r="C22" s="22">
        <v>334284</v>
      </c>
      <c r="D22" s="22">
        <v>288570</v>
      </c>
      <c r="E22" s="26">
        <f t="shared" si="2"/>
        <v>622854</v>
      </c>
      <c r="F22" s="23">
        <v>585440</v>
      </c>
      <c r="G22" s="23">
        <v>585440</v>
      </c>
      <c r="H22" s="30">
        <f t="shared" si="3"/>
        <v>37414</v>
      </c>
    </row>
    <row r="23" spans="2:8" ht="24" x14ac:dyDescent="0.2">
      <c r="B23" s="10" t="s">
        <v>24</v>
      </c>
      <c r="C23" s="22"/>
      <c r="D23" s="22"/>
      <c r="E23" s="26">
        <f t="shared" si="2"/>
        <v>0</v>
      </c>
      <c r="F23" s="23"/>
      <c r="G23" s="23"/>
      <c r="H23" s="30">
        <f t="shared" si="3"/>
        <v>0</v>
      </c>
    </row>
    <row r="24" spans="2:8" ht="24" x14ac:dyDescent="0.2">
      <c r="B24" s="10" t="s">
        <v>25</v>
      </c>
      <c r="C24" s="22">
        <v>5995895</v>
      </c>
      <c r="D24" s="22">
        <v>-1162263</v>
      </c>
      <c r="E24" s="26">
        <f t="shared" si="2"/>
        <v>4833632</v>
      </c>
      <c r="F24" s="23">
        <v>4634527</v>
      </c>
      <c r="G24" s="23">
        <v>4397517</v>
      </c>
      <c r="H24" s="30">
        <f t="shared" si="3"/>
        <v>199105</v>
      </c>
    </row>
    <row r="25" spans="2:8" ht="23.45" customHeight="1" x14ac:dyDescent="0.2">
      <c r="B25" s="10" t="s">
        <v>26</v>
      </c>
      <c r="C25" s="22">
        <v>2951906</v>
      </c>
      <c r="D25" s="22">
        <v>86689</v>
      </c>
      <c r="E25" s="26">
        <f t="shared" si="2"/>
        <v>3038595</v>
      </c>
      <c r="F25" s="23">
        <v>2875046</v>
      </c>
      <c r="G25" s="23">
        <v>2875046</v>
      </c>
      <c r="H25" s="30">
        <f t="shared" si="3"/>
        <v>163549</v>
      </c>
    </row>
    <row r="26" spans="2:8" x14ac:dyDescent="0.2">
      <c r="B26" s="10" t="s">
        <v>27</v>
      </c>
      <c r="C26" s="22">
        <v>9654569</v>
      </c>
      <c r="D26" s="22">
        <v>-881695</v>
      </c>
      <c r="E26" s="26">
        <f t="shared" si="2"/>
        <v>8772874</v>
      </c>
      <c r="F26" s="23">
        <v>6787028</v>
      </c>
      <c r="G26" s="23">
        <v>6787028</v>
      </c>
      <c r="H26" s="30">
        <f t="shared" si="3"/>
        <v>1985846</v>
      </c>
    </row>
    <row r="27" spans="2:8" ht="24" x14ac:dyDescent="0.2">
      <c r="B27" s="10" t="s">
        <v>28</v>
      </c>
      <c r="C27" s="22">
        <v>856038</v>
      </c>
      <c r="D27" s="22">
        <v>173</v>
      </c>
      <c r="E27" s="26">
        <f t="shared" si="2"/>
        <v>856211</v>
      </c>
      <c r="F27" s="23">
        <v>777598</v>
      </c>
      <c r="G27" s="23">
        <v>777598</v>
      </c>
      <c r="H27" s="30">
        <f t="shared" si="3"/>
        <v>78613</v>
      </c>
    </row>
    <row r="28" spans="2:8" ht="12" customHeight="1" x14ac:dyDescent="0.2">
      <c r="B28" s="10" t="s">
        <v>29</v>
      </c>
      <c r="C28" s="22">
        <v>2635</v>
      </c>
      <c r="D28" s="22">
        <v>0</v>
      </c>
      <c r="E28" s="26">
        <f t="shared" si="2"/>
        <v>2635</v>
      </c>
      <c r="F28" s="23">
        <v>0</v>
      </c>
      <c r="G28" s="23">
        <v>0</v>
      </c>
      <c r="H28" s="30">
        <f t="shared" si="3"/>
        <v>2635</v>
      </c>
    </row>
    <row r="29" spans="2:8" ht="26.1" customHeight="1" x14ac:dyDescent="0.2">
      <c r="B29" s="10" t="s">
        <v>30</v>
      </c>
      <c r="C29" s="22">
        <v>18666228</v>
      </c>
      <c r="D29" s="22">
        <v>497880</v>
      </c>
      <c r="E29" s="26">
        <f t="shared" si="2"/>
        <v>19164108</v>
      </c>
      <c r="F29" s="23">
        <v>15643656</v>
      </c>
      <c r="G29" s="23">
        <v>15602190</v>
      </c>
      <c r="H29" s="30">
        <f t="shared" si="3"/>
        <v>3520452</v>
      </c>
    </row>
    <row r="30" spans="2:8" s="9" customFormat="1" ht="24" x14ac:dyDescent="0.2">
      <c r="B30" s="12" t="s">
        <v>31</v>
      </c>
      <c r="C30" s="7">
        <f>SUM(C31:C39)</f>
        <v>106192886</v>
      </c>
      <c r="D30" s="7">
        <f t="shared" ref="D30:H30" si="5">SUM(D31:D39)</f>
        <v>17600000</v>
      </c>
      <c r="E30" s="25">
        <f t="shared" si="5"/>
        <v>123792886</v>
      </c>
      <c r="F30" s="7">
        <f t="shared" si="5"/>
        <v>121009061</v>
      </c>
      <c r="G30" s="7">
        <f t="shared" si="5"/>
        <v>112748741</v>
      </c>
      <c r="H30" s="25">
        <f t="shared" si="5"/>
        <v>2783825</v>
      </c>
    </row>
    <row r="31" spans="2:8" ht="12.75" x14ac:dyDescent="0.2">
      <c r="B31" s="10" t="s">
        <v>32</v>
      </c>
      <c r="C31" s="32">
        <v>77236254</v>
      </c>
      <c r="D31" s="22">
        <v>9856537</v>
      </c>
      <c r="E31" s="26">
        <f t="shared" si="2"/>
        <v>87092791</v>
      </c>
      <c r="F31" s="23">
        <v>84605660</v>
      </c>
      <c r="G31" s="23">
        <v>77190989</v>
      </c>
      <c r="H31" s="30">
        <f t="shared" si="3"/>
        <v>2487131</v>
      </c>
    </row>
    <row r="32" spans="2:8" ht="12.75" x14ac:dyDescent="0.2">
      <c r="B32" s="10" t="s">
        <v>33</v>
      </c>
      <c r="C32" s="32">
        <v>9251262</v>
      </c>
      <c r="D32" s="22">
        <v>2146595</v>
      </c>
      <c r="E32" s="26">
        <f t="shared" si="2"/>
        <v>11397857</v>
      </c>
      <c r="F32" s="23">
        <v>11397857</v>
      </c>
      <c r="G32" s="23">
        <v>11397856</v>
      </c>
      <c r="H32" s="30">
        <f t="shared" si="3"/>
        <v>0</v>
      </c>
    </row>
    <row r="33" spans="2:8" ht="24" x14ac:dyDescent="0.2">
      <c r="B33" s="10" t="s">
        <v>34</v>
      </c>
      <c r="C33" s="32">
        <v>1667567</v>
      </c>
      <c r="D33" s="22">
        <v>1034097</v>
      </c>
      <c r="E33" s="26">
        <f t="shared" si="2"/>
        <v>2701664</v>
      </c>
      <c r="F33" s="23">
        <v>2701664</v>
      </c>
      <c r="G33" s="23">
        <v>2377142</v>
      </c>
      <c r="H33" s="30">
        <f t="shared" si="3"/>
        <v>0</v>
      </c>
    </row>
    <row r="34" spans="2:8" ht="24.6" customHeight="1" x14ac:dyDescent="0.2">
      <c r="B34" s="10" t="s">
        <v>35</v>
      </c>
      <c r="C34" s="32">
        <v>2187393</v>
      </c>
      <c r="D34" s="22">
        <v>372565</v>
      </c>
      <c r="E34" s="26">
        <f t="shared" si="2"/>
        <v>2559958</v>
      </c>
      <c r="F34" s="23">
        <v>2506323</v>
      </c>
      <c r="G34" s="23">
        <v>2404803</v>
      </c>
      <c r="H34" s="30">
        <f t="shared" si="3"/>
        <v>53635</v>
      </c>
    </row>
    <row r="35" spans="2:8" ht="24" x14ac:dyDescent="0.2">
      <c r="B35" s="10" t="s">
        <v>36</v>
      </c>
      <c r="C35" s="32">
        <v>13940660</v>
      </c>
      <c r="D35" s="22">
        <v>3234348</v>
      </c>
      <c r="E35" s="26">
        <f t="shared" si="2"/>
        <v>17175008</v>
      </c>
      <c r="F35" s="23">
        <v>16937219</v>
      </c>
      <c r="G35" s="23">
        <v>16517872</v>
      </c>
      <c r="H35" s="30">
        <f t="shared" si="3"/>
        <v>237789</v>
      </c>
    </row>
    <row r="36" spans="2:8" ht="24" x14ac:dyDescent="0.2">
      <c r="B36" s="10" t="s">
        <v>37</v>
      </c>
      <c r="C36" s="32">
        <v>394021</v>
      </c>
      <c r="D36" s="22">
        <v>211978</v>
      </c>
      <c r="E36" s="26">
        <f t="shared" si="2"/>
        <v>605999</v>
      </c>
      <c r="F36" s="23">
        <v>600999</v>
      </c>
      <c r="G36" s="23">
        <v>600999</v>
      </c>
      <c r="H36" s="30">
        <f t="shared" si="3"/>
        <v>5000</v>
      </c>
    </row>
    <row r="37" spans="2:8" ht="12.75" x14ac:dyDescent="0.2">
      <c r="B37" s="10" t="s">
        <v>38</v>
      </c>
      <c r="C37" s="32">
        <v>423594</v>
      </c>
      <c r="D37" s="22">
        <v>-37050</v>
      </c>
      <c r="E37" s="26">
        <f t="shared" si="2"/>
        <v>386544</v>
      </c>
      <c r="F37" s="23">
        <v>386286</v>
      </c>
      <c r="G37" s="23">
        <v>386027</v>
      </c>
      <c r="H37" s="30">
        <f t="shared" si="3"/>
        <v>258</v>
      </c>
    </row>
    <row r="38" spans="2:8" ht="12.75" x14ac:dyDescent="0.2">
      <c r="B38" s="10" t="s">
        <v>39</v>
      </c>
      <c r="C38" s="32">
        <v>734828</v>
      </c>
      <c r="D38" s="22">
        <v>96615</v>
      </c>
      <c r="E38" s="26">
        <f t="shared" si="2"/>
        <v>831443</v>
      </c>
      <c r="F38" s="23">
        <v>831444</v>
      </c>
      <c r="G38" s="23">
        <v>831444</v>
      </c>
      <c r="H38" s="30">
        <f t="shared" si="3"/>
        <v>-1</v>
      </c>
    </row>
    <row r="39" spans="2:8" ht="12.75" x14ac:dyDescent="0.2">
      <c r="B39" s="10" t="s">
        <v>40</v>
      </c>
      <c r="C39" s="32">
        <v>357307</v>
      </c>
      <c r="D39" s="22">
        <v>684315</v>
      </c>
      <c r="E39" s="26">
        <f t="shared" si="2"/>
        <v>1041622</v>
      </c>
      <c r="F39" s="23">
        <v>1041609</v>
      </c>
      <c r="G39" s="23">
        <v>1041609</v>
      </c>
      <c r="H39" s="30">
        <f t="shared" si="3"/>
        <v>13</v>
      </c>
    </row>
    <row r="40" spans="2:8" s="9" customFormat="1" ht="25.5" customHeight="1" x14ac:dyDescent="0.2">
      <c r="B40" s="12" t="s">
        <v>41</v>
      </c>
      <c r="C40" s="7">
        <f>SUM(C41:C49)</f>
        <v>17758334</v>
      </c>
      <c r="D40" s="7">
        <f t="shared" ref="D40:H40" si="6">SUM(D41:D49)</f>
        <v>1000000</v>
      </c>
      <c r="E40" s="25">
        <f t="shared" si="6"/>
        <v>18758334</v>
      </c>
      <c r="F40" s="7">
        <f t="shared" si="6"/>
        <v>19128897</v>
      </c>
      <c r="G40" s="7">
        <f t="shared" si="6"/>
        <v>15901108</v>
      </c>
      <c r="H40" s="25">
        <f t="shared" si="6"/>
        <v>-370563</v>
      </c>
    </row>
    <row r="41" spans="2:8" ht="24" x14ac:dyDescent="0.2">
      <c r="B41" s="10" t="s">
        <v>42</v>
      </c>
      <c r="C41" s="22"/>
      <c r="D41" s="22"/>
      <c r="E41" s="26">
        <f t="shared" si="2"/>
        <v>0</v>
      </c>
      <c r="F41" s="23"/>
      <c r="G41" s="23"/>
      <c r="H41" s="30">
        <f t="shared" si="3"/>
        <v>0</v>
      </c>
    </row>
    <row r="42" spans="2:8" x14ac:dyDescent="0.2">
      <c r="B42" s="10" t="s">
        <v>43</v>
      </c>
      <c r="C42" s="22">
        <v>17758334</v>
      </c>
      <c r="D42" s="22">
        <v>-470000</v>
      </c>
      <c r="E42" s="26">
        <f t="shared" si="2"/>
        <v>17288334</v>
      </c>
      <c r="F42" s="23">
        <v>17658897</v>
      </c>
      <c r="G42" s="23">
        <v>14431108</v>
      </c>
      <c r="H42" s="30">
        <f t="shared" si="3"/>
        <v>-370563</v>
      </c>
    </row>
    <row r="43" spans="2:8" x14ac:dyDescent="0.2">
      <c r="B43" s="10" t="s">
        <v>44</v>
      </c>
      <c r="C43" s="22"/>
      <c r="D43" s="22"/>
      <c r="E43" s="26">
        <f t="shared" si="2"/>
        <v>0</v>
      </c>
      <c r="F43" s="23"/>
      <c r="G43" s="23"/>
      <c r="H43" s="30">
        <f t="shared" si="3"/>
        <v>0</v>
      </c>
    </row>
    <row r="44" spans="2:8" x14ac:dyDescent="0.2">
      <c r="B44" s="10" t="s">
        <v>45</v>
      </c>
      <c r="C44" s="22"/>
      <c r="D44" s="22"/>
      <c r="E44" s="26">
        <f t="shared" si="2"/>
        <v>0</v>
      </c>
      <c r="F44" s="23"/>
      <c r="G44" s="23"/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1470000</v>
      </c>
      <c r="E45" s="26">
        <f t="shared" si="2"/>
        <v>1470000</v>
      </c>
      <c r="F45" s="23">
        <v>1470000</v>
      </c>
      <c r="G45" s="23">
        <v>1470000</v>
      </c>
      <c r="H45" s="30">
        <f t="shared" si="3"/>
        <v>0</v>
      </c>
    </row>
    <row r="46" spans="2:8" ht="24" x14ac:dyDescent="0.2">
      <c r="B46" s="10" t="s">
        <v>47</v>
      </c>
      <c r="C46" s="22"/>
      <c r="D46" s="22"/>
      <c r="E46" s="26">
        <f t="shared" si="2"/>
        <v>0</v>
      </c>
      <c r="F46" s="23"/>
      <c r="G46" s="23"/>
      <c r="H46" s="30">
        <f t="shared" si="3"/>
        <v>0</v>
      </c>
    </row>
    <row r="47" spans="2:8" x14ac:dyDescent="0.2">
      <c r="B47" s="10" t="s">
        <v>48</v>
      </c>
      <c r="C47" s="22"/>
      <c r="D47" s="22"/>
      <c r="E47" s="26">
        <f t="shared" si="2"/>
        <v>0</v>
      </c>
      <c r="F47" s="23"/>
      <c r="G47" s="23"/>
      <c r="H47" s="30">
        <f t="shared" si="3"/>
        <v>0</v>
      </c>
    </row>
    <row r="48" spans="2:8" x14ac:dyDescent="0.2">
      <c r="B48" s="10" t="s">
        <v>49</v>
      </c>
      <c r="C48" s="22"/>
      <c r="D48" s="22"/>
      <c r="E48" s="26">
        <f t="shared" si="2"/>
        <v>0</v>
      </c>
      <c r="F48" s="23"/>
      <c r="G48" s="23"/>
      <c r="H48" s="30">
        <f t="shared" si="3"/>
        <v>0</v>
      </c>
    </row>
    <row r="49" spans="2:8" x14ac:dyDescent="0.2">
      <c r="B49" s="10" t="s">
        <v>50</v>
      </c>
      <c r="C49" s="22"/>
      <c r="D49" s="22"/>
      <c r="E49" s="26">
        <f t="shared" si="2"/>
        <v>0</v>
      </c>
      <c r="F49" s="23"/>
      <c r="G49" s="23"/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23254363</v>
      </c>
      <c r="D50" s="7">
        <f t="shared" ref="D50:H50" si="7">SUM(D51:D59)</f>
        <v>-12000000</v>
      </c>
      <c r="E50" s="25">
        <f t="shared" si="7"/>
        <v>11254363</v>
      </c>
      <c r="F50" s="7">
        <f t="shared" si="7"/>
        <v>11212206</v>
      </c>
      <c r="G50" s="7">
        <f t="shared" si="7"/>
        <v>11212202</v>
      </c>
      <c r="H50" s="25">
        <f t="shared" si="7"/>
        <v>42157</v>
      </c>
    </row>
    <row r="51" spans="2:8" x14ac:dyDescent="0.2">
      <c r="B51" s="10" t="s">
        <v>52</v>
      </c>
      <c r="C51" s="22">
        <v>270100</v>
      </c>
      <c r="D51" s="22">
        <v>-80508</v>
      </c>
      <c r="E51" s="26">
        <f t="shared" si="2"/>
        <v>189592</v>
      </c>
      <c r="F51" s="23">
        <v>189592</v>
      </c>
      <c r="G51" s="23">
        <v>189592</v>
      </c>
      <c r="H51" s="30">
        <f t="shared" si="3"/>
        <v>0</v>
      </c>
    </row>
    <row r="52" spans="2:8" x14ac:dyDescent="0.2">
      <c r="B52" s="10" t="s">
        <v>53</v>
      </c>
      <c r="C52" s="22">
        <v>37900</v>
      </c>
      <c r="D52" s="22">
        <v>-37900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48105</v>
      </c>
      <c r="D53" s="22">
        <v>-48100</v>
      </c>
      <c r="E53" s="26">
        <f t="shared" si="2"/>
        <v>5</v>
      </c>
      <c r="F53" s="23">
        <v>0</v>
      </c>
      <c r="G53" s="23">
        <v>0</v>
      </c>
      <c r="H53" s="30">
        <f t="shared" si="3"/>
        <v>5</v>
      </c>
    </row>
    <row r="54" spans="2:8" x14ac:dyDescent="0.2">
      <c r="B54" s="10" t="s">
        <v>55</v>
      </c>
      <c r="C54" s="22">
        <v>7890511</v>
      </c>
      <c r="D54" s="22">
        <v>-3291740</v>
      </c>
      <c r="E54" s="26">
        <f t="shared" si="2"/>
        <v>4598771</v>
      </c>
      <c r="F54" s="23">
        <v>4598771</v>
      </c>
      <c r="G54" s="23">
        <v>4598767</v>
      </c>
      <c r="H54" s="30">
        <f t="shared" si="3"/>
        <v>0</v>
      </c>
    </row>
    <row r="55" spans="2:8" x14ac:dyDescent="0.2">
      <c r="B55" s="10" t="s">
        <v>56</v>
      </c>
      <c r="C55" s="22"/>
      <c r="D55" s="22"/>
      <c r="E55" s="26">
        <f t="shared" si="2"/>
        <v>0</v>
      </c>
      <c r="F55" s="23"/>
      <c r="G55" s="23"/>
      <c r="H55" s="30">
        <f t="shared" si="3"/>
        <v>0</v>
      </c>
    </row>
    <row r="56" spans="2:8" x14ac:dyDescent="0.2">
      <c r="B56" s="10" t="s">
        <v>57</v>
      </c>
      <c r="C56" s="22">
        <v>14990546</v>
      </c>
      <c r="D56" s="22">
        <v>-14554887</v>
      </c>
      <c r="E56" s="26">
        <f t="shared" si="2"/>
        <v>435659</v>
      </c>
      <c r="F56" s="23">
        <v>435660</v>
      </c>
      <c r="G56" s="23">
        <v>435660</v>
      </c>
      <c r="H56" s="30">
        <f t="shared" si="3"/>
        <v>-1</v>
      </c>
    </row>
    <row r="57" spans="2:8" x14ac:dyDescent="0.2">
      <c r="B57" s="10" t="s">
        <v>58</v>
      </c>
      <c r="C57" s="22"/>
      <c r="D57" s="22"/>
      <c r="E57" s="26">
        <f t="shared" si="2"/>
        <v>0</v>
      </c>
      <c r="F57" s="23"/>
      <c r="G57" s="23"/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1030335</v>
      </c>
      <c r="E58" s="26">
        <f t="shared" si="2"/>
        <v>1030335</v>
      </c>
      <c r="F58" s="23">
        <v>988183</v>
      </c>
      <c r="G58" s="23">
        <v>988183</v>
      </c>
      <c r="H58" s="30">
        <f t="shared" si="3"/>
        <v>42152</v>
      </c>
    </row>
    <row r="59" spans="2:8" x14ac:dyDescent="0.2">
      <c r="B59" s="10" t="s">
        <v>60</v>
      </c>
      <c r="C59" s="22">
        <v>17201</v>
      </c>
      <c r="D59" s="22">
        <v>4982800</v>
      </c>
      <c r="E59" s="26">
        <f t="shared" si="2"/>
        <v>5000001</v>
      </c>
      <c r="F59" s="23">
        <v>5000000</v>
      </c>
      <c r="G59" s="23">
        <v>5000000</v>
      </c>
      <c r="H59" s="30">
        <f t="shared" si="3"/>
        <v>1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14502691</v>
      </c>
      <c r="D85" s="15">
        <f t="shared" ref="D85:H85" si="14">SUM(D86,D94,D104,D114,D124,D134,D138,D147,D151)</f>
        <v>3351434</v>
      </c>
      <c r="E85" s="27">
        <f t="shared" si="14"/>
        <v>17854125</v>
      </c>
      <c r="F85" s="15">
        <f t="shared" si="14"/>
        <v>17027157</v>
      </c>
      <c r="G85" s="15">
        <f t="shared" si="14"/>
        <v>17027158</v>
      </c>
      <c r="H85" s="27">
        <f t="shared" si="14"/>
        <v>826968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502691</v>
      </c>
      <c r="D124" s="7">
        <f t="shared" ref="D124:H124" si="21">SUM(D125:D133)</f>
        <v>0</v>
      </c>
      <c r="E124" s="25">
        <f t="shared" si="21"/>
        <v>502691</v>
      </c>
      <c r="F124" s="7">
        <f t="shared" si="21"/>
        <v>465768</v>
      </c>
      <c r="G124" s="7">
        <f t="shared" si="21"/>
        <v>465768</v>
      </c>
      <c r="H124" s="25">
        <f t="shared" si="21"/>
        <v>36923</v>
      </c>
    </row>
    <row r="125" spans="2:8" x14ac:dyDescent="0.2">
      <c r="B125" s="10" t="s">
        <v>52</v>
      </c>
      <c r="C125" s="22">
        <v>0</v>
      </c>
      <c r="D125" s="22"/>
      <c r="E125" s="26">
        <f t="shared" si="17"/>
        <v>0</v>
      </c>
      <c r="F125" s="23"/>
      <c r="G125" s="23"/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/>
      <c r="E126" s="26">
        <f t="shared" si="17"/>
        <v>0</v>
      </c>
      <c r="F126" s="23"/>
      <c r="G126" s="23"/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/>
      <c r="E127" s="26">
        <f t="shared" si="17"/>
        <v>0</v>
      </c>
      <c r="F127" s="23"/>
      <c r="G127" s="23"/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/>
      <c r="E128" s="26">
        <f t="shared" si="17"/>
        <v>0</v>
      </c>
      <c r="F128" s="23"/>
      <c r="G128" s="23"/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/>
      <c r="E129" s="26">
        <f t="shared" si="17"/>
        <v>0</v>
      </c>
      <c r="F129" s="23"/>
      <c r="G129" s="23"/>
      <c r="H129" s="30">
        <f t="shared" si="16"/>
        <v>0</v>
      </c>
    </row>
    <row r="130" spans="2:8" x14ac:dyDescent="0.2">
      <c r="B130" s="10" t="s">
        <v>57</v>
      </c>
      <c r="C130" s="22">
        <v>502691</v>
      </c>
      <c r="D130" s="22">
        <v>-219000</v>
      </c>
      <c r="E130" s="26">
        <f t="shared" si="17"/>
        <v>283691</v>
      </c>
      <c r="F130" s="23">
        <v>247000</v>
      </c>
      <c r="G130" s="23">
        <v>247000</v>
      </c>
      <c r="H130" s="30">
        <f t="shared" si="16"/>
        <v>36691</v>
      </c>
    </row>
    <row r="131" spans="2:8" x14ac:dyDescent="0.2">
      <c r="B131" s="10" t="s">
        <v>58</v>
      </c>
      <c r="C131" s="22">
        <v>0</v>
      </c>
      <c r="D131" s="22"/>
      <c r="E131" s="26">
        <f t="shared" si="17"/>
        <v>0</v>
      </c>
      <c r="F131" s="23"/>
      <c r="G131" s="22"/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219000</v>
      </c>
      <c r="E132" s="26">
        <f t="shared" si="17"/>
        <v>219000</v>
      </c>
      <c r="F132" s="23">
        <v>218768</v>
      </c>
      <c r="G132" s="22">
        <v>218768</v>
      </c>
      <c r="H132" s="30">
        <f t="shared" si="16"/>
        <v>232</v>
      </c>
    </row>
    <row r="133" spans="2:8" x14ac:dyDescent="0.2">
      <c r="B133" s="10" t="s">
        <v>60</v>
      </c>
      <c r="C133" s="22">
        <v>0</v>
      </c>
      <c r="D133" s="22"/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14000000</v>
      </c>
      <c r="D134" s="7">
        <f t="shared" ref="D134:H134" si="22">SUM(D135:D137)</f>
        <v>3351434</v>
      </c>
      <c r="E134" s="25">
        <f t="shared" si="22"/>
        <v>17351434</v>
      </c>
      <c r="F134" s="7">
        <f t="shared" si="22"/>
        <v>16561389</v>
      </c>
      <c r="G134" s="7">
        <f t="shared" si="22"/>
        <v>16561390</v>
      </c>
      <c r="H134" s="25">
        <f t="shared" si="22"/>
        <v>790045</v>
      </c>
    </row>
    <row r="135" spans="2:8" x14ac:dyDescent="0.2">
      <c r="B135" s="10" t="s">
        <v>62</v>
      </c>
      <c r="C135" s="22">
        <v>0</v>
      </c>
      <c r="D135" s="23">
        <v>8817771</v>
      </c>
      <c r="E135" s="26">
        <f t="shared" si="17"/>
        <v>8817771</v>
      </c>
      <c r="F135" s="23">
        <v>8670228</v>
      </c>
      <c r="G135" s="23">
        <v>8670228</v>
      </c>
      <c r="H135" s="30">
        <f t="shared" si="16"/>
        <v>147543</v>
      </c>
    </row>
    <row r="136" spans="2:8" x14ac:dyDescent="0.2">
      <c r="B136" s="10" t="s">
        <v>63</v>
      </c>
      <c r="C136" s="22">
        <v>14000000</v>
      </c>
      <c r="D136" s="23">
        <v>-5466337</v>
      </c>
      <c r="E136" s="26">
        <f t="shared" si="17"/>
        <v>8533663</v>
      </c>
      <c r="F136" s="23">
        <v>7891161</v>
      </c>
      <c r="G136" s="23">
        <v>7891162</v>
      </c>
      <c r="H136" s="30">
        <f t="shared" si="16"/>
        <v>642502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257848154</v>
      </c>
      <c r="D160" s="21">
        <f t="shared" ref="D160:G160" si="28">SUM(D10,D85)</f>
        <v>7951434</v>
      </c>
      <c r="E160" s="28">
        <f>SUM(E10,E85)</f>
        <v>265799588</v>
      </c>
      <c r="F160" s="21">
        <f t="shared" si="28"/>
        <v>255981768</v>
      </c>
      <c r="G160" s="21">
        <f t="shared" si="28"/>
        <v>241773714</v>
      </c>
      <c r="H160" s="28">
        <f>SUM(H10,H85)</f>
        <v>9817820</v>
      </c>
    </row>
    <row r="161" spans="2:5" s="31" customFormat="1" x14ac:dyDescent="0.2"/>
    <row r="162" spans="2:5" s="31" customFormat="1" x14ac:dyDescent="0.2"/>
    <row r="163" spans="2:5" s="31" customFormat="1" x14ac:dyDescent="0.2"/>
    <row r="164" spans="2:5" s="31" customFormat="1" x14ac:dyDescent="0.2"/>
    <row r="165" spans="2:5" s="31" customFormat="1" x14ac:dyDescent="0.2"/>
    <row r="166" spans="2:5" s="31" customFormat="1" x14ac:dyDescent="0.2"/>
    <row r="167" spans="2:5" s="31" customFormat="1" x14ac:dyDescent="0.2"/>
    <row r="168" spans="2:5" s="31" customFormat="1" x14ac:dyDescent="0.2"/>
    <row r="169" spans="2:5" s="31" customFormat="1" x14ac:dyDescent="0.2">
      <c r="B169" s="31" t="s">
        <v>88</v>
      </c>
      <c r="E169" s="31" t="s">
        <v>89</v>
      </c>
    </row>
    <row r="170" spans="2:5" s="31" customFormat="1" x14ac:dyDescent="0.2">
      <c r="B170" s="31" t="s">
        <v>90</v>
      </c>
      <c r="E170" s="31" t="s">
        <v>91</v>
      </c>
    </row>
    <row r="171" spans="2:5" s="31" customFormat="1" x14ac:dyDescent="0.2"/>
    <row r="172" spans="2:5" s="31" customFormat="1" x14ac:dyDescent="0.2"/>
    <row r="173" spans="2:5" s="31" customFormat="1" x14ac:dyDescent="0.2"/>
    <row r="174" spans="2:5" s="31" customFormat="1" x14ac:dyDescent="0.2"/>
    <row r="175" spans="2:5" s="31" customFormat="1" x14ac:dyDescent="0.2"/>
    <row r="176" spans="2:5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85" fitToHeight="0" orientation="landscape" r:id="rId1"/>
  <rowBreaks count="1" manualBreakCount="1">
    <brk id="12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2025-01-31T20:33:05Z</cp:lastPrinted>
  <dcterms:created xsi:type="dcterms:W3CDTF">2020-01-08T21:14:59Z</dcterms:created>
  <dcterms:modified xsi:type="dcterms:W3CDTF">2025-01-31T20:35:03Z</dcterms:modified>
</cp:coreProperties>
</file>